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<sst xmlns="http://schemas.openxmlformats.org/spreadsheetml/2006/main" count="57" uniqueCount="56">
  <si>
    <t xml:space="preserve">PT-GEST-09  ·  Análisis de indicadores de gestión</t>
  </si>
  <si>
    <t xml:space="preserve">PAPEL DE TRABAJO</t>
  </si>
  <si>
    <t xml:space="preserve">PT-GEST-09</t>
  </si>
  <si>
    <t xml:space="preserve">Assuran · assuran.com.co</t>
  </si>
  <si>
    <t xml:space="preserve">Meta, resultado, desviación y causa de cada indicador del PT-GEST-03 (ISAE 3000, párr. 48R y 49R)</t>
  </si>
  <si>
    <t xml:space="preserve">[Pase aquí los indicadores del PT-GEST-03. Recalcule el resultado desde los datos de origen, no tome el que entrega la administración sin verificarlo. Digite meta y resultado: el Excel calcula el cumplimiento y la desviación. Si el indicador es de “menor es mejor”, como el costo, marque “Menor” en la columna de sentido. Las desviaciones por encima del umbral del PT-GEST-05 pasan al PT-GEST-15.]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</si>
  <si>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</si>
  <si>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</si>
  <si>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</si>
  <si>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</si>
  <si>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</si>
  <si>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</si>
  <si>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</si>
  <si>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</si>
  <si>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</si>
  <si>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Umbral de desviación significativa (PT-GEST-05)</t>
  </si>
  <si>
    <t xml:space="preserve">Umbral de desviación material (PT-GEST-05)</t>
  </si>
  <si>
    <t xml:space="preserve">I. Indicadores</t>
  </si>
  <si>
    <t xml:space="preserve">N.º</t>
  </si>
  <si>
    <t xml:space="preserve">Dimensión</t>
  </si>
  <si>
    <t xml:space="preserve">Indicador</t>
  </si>
  <si>
    <t xml:space="preserve">Sentido (Mayor/Menor)</t>
  </si>
  <si>
    <t xml:space="preserve">Meta</t>
  </si>
  <si>
    <t xml:space="preserve">Resultado recalculado</t>
  </si>
  <si>
    <t xml:space="preserve">Resultado de la administración</t>
  </si>
  <si>
    <t xml:space="preserve">Desviación (%)</t>
  </si>
  <si>
    <t xml:space="preserve">Valoración</t>
  </si>
  <si>
    <t xml:space="preserve">Ref.</t>
  </si>
  <si>
    <t xml:space="preserve">Causa de la desviación y evidencia</t>
  </si>
  <si>
    <t xml:space="preserve">1</t>
  </si>
  <si>
    <t xml:space="preserve">Eficacia</t>
  </si>
  <si>
    <t xml:space="preserve">Ventas reales ÷ ventas presupuestadas (millones)</t>
  </si>
  <si>
    <t xml:space="preserve">Mayor</t>
  </si>
  <si>
    <t xml:space="preserve">Resumen</t>
  </si>
  <si>
    <t xml:space="preserve">Indicadores</t>
  </si>
  <si>
    <t xml:space="preserve">Cumplen</t>
  </si>
  <si>
    <t xml:space="preserve">Desviación significativa</t>
  </si>
  <si>
    <t xml:space="preserve">Desviación material</t>
  </si>
  <si>
    <t xml:space="preserve">II. Conclusión</t>
  </si>
  <si>
    <t xml:space="preserve">Indicadores con desviación significativa o material y causas. ¿Los datos de la administración son fiables? Hallazgos que pasan al PT-GEST-15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</si>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</sst>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#,##0.##"/>
    <numFmt numFmtId="167" formatCode="0.0%"/>
    <numFmt numFmtId="168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31.5" hidden="false" customHeight="true" outlineLevel="0" collapsed="false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2" t="n">
        <v>0.1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Format="false" ht="31.5" hidden="false" customHeight="true" outlineLevel="0" collapsed="false">
      <c r="A14" s="10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2" t="n">
        <v>0.25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6" customFormat="false" ht="21.75" hidden="false" customHeight="true" outlineLevel="0" collapsed="false">
      <c r="A16" s="13" t="s">
        <v>17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customFormat="false" ht="58.5" hidden="false" customHeight="true" outlineLevel="0" collapsed="false">
      <c r="A17" s="14" t="s">
        <v>18</v>
      </c>
      <c r="B17" s="14"/>
      <c r="C17" s="14" t="s">
        <v>19</v>
      </c>
      <c r="D17" s="14"/>
      <c r="E17" s="14"/>
      <c r="F17" s="14"/>
      <c r="G17" s="14" t="s">
        <v>20</v>
      </c>
      <c r="H17" s="14"/>
      <c r="I17" s="14"/>
      <c r="J17" s="14"/>
      <c r="K17" s="14"/>
      <c r="L17" s="14"/>
      <c r="M17" s="14"/>
      <c r="N17" s="14" t="s">
        <v>21</v>
      </c>
      <c r="O17" s="14"/>
      <c r="P17" s="14"/>
      <c r="Q17" s="14" t="s">
        <v>22</v>
      </c>
      <c r="R17" s="14"/>
      <c r="S17" s="14"/>
      <c r="T17" s="14" t="s">
        <v>23</v>
      </c>
      <c r="U17" s="14"/>
      <c r="V17" s="14"/>
      <c r="W17" s="14" t="s">
        <v>24</v>
      </c>
      <c r="X17" s="14"/>
      <c r="Y17" s="14" t="s">
        <v>25</v>
      </c>
      <c r="Z17" s="14"/>
      <c r="AA17" s="14" t="s">
        <v>26</v>
      </c>
      <c r="AB17" s="14"/>
      <c r="AC17" s="14"/>
      <c r="AD17" s="14" t="s">
        <v>27</v>
      </c>
      <c r="AE17" s="14"/>
      <c r="AF17" s="14"/>
      <c r="AG17" s="14" t="s">
        <v>28</v>
      </c>
      <c r="AH17" s="14"/>
      <c r="AI17" s="14"/>
      <c r="AJ17" s="14"/>
    </row>
    <row r="18" customFormat="false" ht="31.5" hidden="false" customHeight="true" outlineLevel="0" collapsed="false">
      <c r="A18" s="15" t="s">
        <v>29</v>
      </c>
      <c r="B18" s="15"/>
      <c r="C18" s="16" t="s">
        <v>30</v>
      </c>
      <c r="D18" s="16"/>
      <c r="E18" s="16"/>
      <c r="F18" s="16"/>
      <c r="G18" s="15" t="s">
        <v>31</v>
      </c>
      <c r="H18" s="15"/>
      <c r="I18" s="15"/>
      <c r="J18" s="15"/>
      <c r="K18" s="15"/>
      <c r="L18" s="15"/>
      <c r="M18" s="15"/>
      <c r="N18" s="16" t="s">
        <v>32</v>
      </c>
      <c r="O18" s="16"/>
      <c r="P18" s="16"/>
      <c r="Q18" s="17" t="n">
        <v>1200</v>
      </c>
      <c r="R18" s="17"/>
      <c r="S18" s="17"/>
      <c r="T18" s="17" t="n">
        <v>1050</v>
      </c>
      <c r="U18" s="17"/>
      <c r="V18" s="17"/>
      <c r="W18" s="17" t="n">
        <v>1050</v>
      </c>
      <c r="X18" s="17"/>
      <c r="Y18" s="18" t="n">
        <f aca="false">IF(AND(ISNUMBER(Q18),ISNUMBER(T18),N18&lt;&gt;"",N(Q18)&lt;&gt;0),IF(N18="Mayor",(Q18-T18)/Q18,(T18-Q18)/Q18),"")</f>
        <v>0.125</v>
      </c>
      <c r="Z18" s="18"/>
      <c r="AA18" s="19" t="str">
        <f aca="false">IF(Y18="","",IF(Y18&gt;=$K$14,"Material",IF(Y18&gt;=$K$13,"Significativa","Cumple")))</f>
        <v>Significativa</v>
      </c>
      <c r="AB18" s="19"/>
      <c r="AC18" s="19"/>
      <c r="AD18" s="15"/>
      <c r="AE18" s="15"/>
      <c r="AF18" s="15"/>
      <c r="AG18" s="15"/>
      <c r="AH18" s="15"/>
      <c r="AI18" s="15"/>
      <c r="AJ18" s="15"/>
    </row>
    <row r="19" customFormat="false" ht="19.5" hidden="false" customHeight="true" outlineLevel="0" collapsed="false">
      <c r="A19" s="20"/>
      <c r="B19" s="20"/>
      <c r="C19" s="21"/>
      <c r="D19" s="21"/>
      <c r="E19" s="21"/>
      <c r="F19" s="21"/>
      <c r="G19" s="20"/>
      <c r="H19" s="20"/>
      <c r="I19" s="20"/>
      <c r="J19" s="20"/>
      <c r="K19" s="20"/>
      <c r="L19" s="20"/>
      <c r="M19" s="20"/>
      <c r="N19" s="21"/>
      <c r="O19" s="21"/>
      <c r="P19" s="21"/>
      <c r="Q19" s="22"/>
      <c r="R19" s="22"/>
      <c r="S19" s="22"/>
      <c r="T19" s="22"/>
      <c r="U19" s="22"/>
      <c r="V19" s="22"/>
      <c r="W19" s="22"/>
      <c r="X19" s="22"/>
      <c r="Y19" s="23" t="str">
        <f aca="false">IF(AND(ISNUMBER(Q19),ISNUMBER(T19),N19&lt;&gt;"",N(Q19)&lt;&gt;0),IF(N19="Mayor",(Q19-T19)/Q19,(T19-Q19)/Q19),"")</f>
        <v/>
      </c>
      <c r="Z19" s="23"/>
      <c r="AA19" s="24" t="str">
        <f aca="false">IF(Y19="","",IF(Y19&gt;=$K$14,"Material",IF(Y19&gt;=$K$13,"Significativa","Cumple")))</f>
        <v/>
      </c>
      <c r="AB19" s="24"/>
      <c r="AC19" s="24"/>
      <c r="AD19" s="20"/>
      <c r="AE19" s="20"/>
      <c r="AF19" s="20"/>
      <c r="AG19" s="20"/>
      <c r="AH19" s="20"/>
      <c r="AI19" s="20"/>
      <c r="AJ19" s="20"/>
    </row>
    <row r="20" customFormat="false" ht="19.5" hidden="false" customHeight="true" outlineLevel="0" collapsed="false">
      <c r="A20" s="15"/>
      <c r="B20" s="15"/>
      <c r="C20" s="16"/>
      <c r="D20" s="16"/>
      <c r="E20" s="16"/>
      <c r="F20" s="16"/>
      <c r="G20" s="15"/>
      <c r="H20" s="15"/>
      <c r="I20" s="15"/>
      <c r="J20" s="15"/>
      <c r="K20" s="15"/>
      <c r="L20" s="15"/>
      <c r="M20" s="15"/>
      <c r="N20" s="16"/>
      <c r="O20" s="16"/>
      <c r="P20" s="16"/>
      <c r="Q20" s="17"/>
      <c r="R20" s="17"/>
      <c r="S20" s="17"/>
      <c r="T20" s="17"/>
      <c r="U20" s="17"/>
      <c r="V20" s="17"/>
      <c r="W20" s="17"/>
      <c r="X20" s="17"/>
      <c r="Y20" s="18" t="str">
        <f aca="false">IF(AND(ISNUMBER(Q20),ISNUMBER(T20),N20&lt;&gt;"",N(Q20)&lt;&gt;0),IF(N20="Mayor",(Q20-T20)/Q20,(T20-Q20)/Q20),"")</f>
        <v/>
      </c>
      <c r="Z20" s="18"/>
      <c r="AA20" s="19" t="str">
        <f aca="false">IF(Y20="","",IF(Y20&gt;=$K$14,"Material",IF(Y20&gt;=$K$13,"Significativa","Cumple")))</f>
        <v/>
      </c>
      <c r="AB20" s="19"/>
      <c r="AC20" s="19"/>
      <c r="AD20" s="15"/>
      <c r="AE20" s="15"/>
      <c r="AF20" s="15"/>
      <c r="AG20" s="15"/>
      <c r="AH20" s="15"/>
      <c r="AI20" s="15"/>
      <c r="AJ20" s="15"/>
    </row>
    <row r="21" customFormat="false" ht="19.5" hidden="false" customHeight="true" outlineLevel="0" collapsed="false">
      <c r="A21" s="20"/>
      <c r="B21" s="20"/>
      <c r="C21" s="21"/>
      <c r="D21" s="21"/>
      <c r="E21" s="21"/>
      <c r="F21" s="21"/>
      <c r="G21" s="20"/>
      <c r="H21" s="20"/>
      <c r="I21" s="20"/>
      <c r="J21" s="20"/>
      <c r="K21" s="20"/>
      <c r="L21" s="20"/>
      <c r="M21" s="20"/>
      <c r="N21" s="21"/>
      <c r="O21" s="21"/>
      <c r="P21" s="21"/>
      <c r="Q21" s="22"/>
      <c r="R21" s="22"/>
      <c r="S21" s="22"/>
      <c r="T21" s="22"/>
      <c r="U21" s="22"/>
      <c r="V21" s="22"/>
      <c r="W21" s="22"/>
      <c r="X21" s="22"/>
      <c r="Y21" s="23" t="str">
        <f aca="false">IF(AND(ISNUMBER(Q21),ISNUMBER(T21),N21&lt;&gt;"",N(Q21)&lt;&gt;0),IF(N21="Mayor",(Q21-T21)/Q21,(T21-Q21)/Q21),"")</f>
        <v/>
      </c>
      <c r="Z21" s="23"/>
      <c r="AA21" s="24" t="str">
        <f aca="false">IF(Y21="","",IF(Y21&gt;=$K$14,"Material",IF(Y21&gt;=$K$13,"Significativa","Cumple")))</f>
        <v/>
      </c>
      <c r="AB21" s="24"/>
      <c r="AC21" s="24"/>
      <c r="AD21" s="20"/>
      <c r="AE21" s="20"/>
      <c r="AF21" s="20"/>
      <c r="AG21" s="20"/>
      <c r="AH21" s="20"/>
      <c r="AI21" s="20"/>
      <c r="AJ21" s="20"/>
    </row>
    <row r="22" customFormat="false" ht="19.5" hidden="false" customHeight="true" outlineLevel="0" collapsed="false">
      <c r="A22" s="15"/>
      <c r="B22" s="15"/>
      <c r="C22" s="16"/>
      <c r="D22" s="16"/>
      <c r="E22" s="16"/>
      <c r="F22" s="16"/>
      <c r="G22" s="15"/>
      <c r="H22" s="15"/>
      <c r="I22" s="15"/>
      <c r="J22" s="15"/>
      <c r="K22" s="15"/>
      <c r="L22" s="15"/>
      <c r="M22" s="15"/>
      <c r="N22" s="16"/>
      <c r="O22" s="16"/>
      <c r="P22" s="16"/>
      <c r="Q22" s="17"/>
      <c r="R22" s="17"/>
      <c r="S22" s="17"/>
      <c r="T22" s="17"/>
      <c r="U22" s="17"/>
      <c r="V22" s="17"/>
      <c r="W22" s="17"/>
      <c r="X22" s="17"/>
      <c r="Y22" s="18" t="str">
        <f aca="false">IF(AND(ISNUMBER(Q22),ISNUMBER(T22),N22&lt;&gt;"",N(Q22)&lt;&gt;0),IF(N22="Mayor",(Q22-T22)/Q22,(T22-Q22)/Q22),"")</f>
        <v/>
      </c>
      <c r="Z22" s="18"/>
      <c r="AA22" s="19" t="str">
        <f aca="false">IF(Y22="","",IF(Y22&gt;=$K$14,"Material",IF(Y22&gt;=$K$13,"Significativa","Cumple")))</f>
        <v/>
      </c>
      <c r="AB22" s="19"/>
      <c r="AC22" s="19"/>
      <c r="AD22" s="15"/>
      <c r="AE22" s="15"/>
      <c r="AF22" s="15"/>
      <c r="AG22" s="15"/>
      <c r="AH22" s="15"/>
      <c r="AI22" s="15"/>
      <c r="AJ22" s="15"/>
    </row>
    <row r="23" customFormat="false" ht="19.5" hidden="false" customHeight="true" outlineLevel="0" collapsed="false">
      <c r="A23" s="20"/>
      <c r="B23" s="20"/>
      <c r="C23" s="21"/>
      <c r="D23" s="21"/>
      <c r="E23" s="21"/>
      <c r="F23" s="21"/>
      <c r="G23" s="20"/>
      <c r="H23" s="20"/>
      <c r="I23" s="20"/>
      <c r="J23" s="20"/>
      <c r="K23" s="20"/>
      <c r="L23" s="20"/>
      <c r="M23" s="20"/>
      <c r="N23" s="21"/>
      <c r="O23" s="21"/>
      <c r="P23" s="21"/>
      <c r="Q23" s="22"/>
      <c r="R23" s="22"/>
      <c r="S23" s="22"/>
      <c r="T23" s="22"/>
      <c r="U23" s="22"/>
      <c r="V23" s="22"/>
      <c r="W23" s="22"/>
      <c r="X23" s="22"/>
      <c r="Y23" s="23" t="str">
        <f aca="false">IF(AND(ISNUMBER(Q23),ISNUMBER(T23),N23&lt;&gt;"",N(Q23)&lt;&gt;0),IF(N23="Mayor",(Q23-T23)/Q23,(T23-Q23)/Q23),"")</f>
        <v/>
      </c>
      <c r="Z23" s="23"/>
      <c r="AA23" s="24" t="str">
        <f aca="false">IF(Y23="","",IF(Y23&gt;=$K$14,"Material",IF(Y23&gt;=$K$13,"Significativa","Cumple")))</f>
        <v/>
      </c>
      <c r="AB23" s="24"/>
      <c r="AC23" s="24"/>
      <c r="AD23" s="20"/>
      <c r="AE23" s="20"/>
      <c r="AF23" s="20"/>
      <c r="AG23" s="20"/>
      <c r="AH23" s="20"/>
      <c r="AI23" s="20"/>
      <c r="AJ23" s="20"/>
    </row>
    <row r="24" customFormat="false" ht="19.5" hidden="false" customHeight="true" outlineLevel="0" collapsed="false">
      <c r="A24" s="15"/>
      <c r="B24" s="15"/>
      <c r="C24" s="16"/>
      <c r="D24" s="16"/>
      <c r="E24" s="16"/>
      <c r="F24" s="16"/>
      <c r="G24" s="15"/>
      <c r="H24" s="15"/>
      <c r="I24" s="15"/>
      <c r="J24" s="15"/>
      <c r="K24" s="15"/>
      <c r="L24" s="15"/>
      <c r="M24" s="15"/>
      <c r="N24" s="16"/>
      <c r="O24" s="16"/>
      <c r="P24" s="16"/>
      <c r="Q24" s="17"/>
      <c r="R24" s="17"/>
      <c r="S24" s="17"/>
      <c r="T24" s="17"/>
      <c r="U24" s="17"/>
      <c r="V24" s="17"/>
      <c r="W24" s="17"/>
      <c r="X24" s="17"/>
      <c r="Y24" s="18" t="str">
        <f aca="false">IF(AND(ISNUMBER(Q24),ISNUMBER(T24),N24&lt;&gt;"",N(Q24)&lt;&gt;0),IF(N24="Mayor",(Q24-T24)/Q24,(T24-Q24)/Q24),"")</f>
        <v/>
      </c>
      <c r="Z24" s="18"/>
      <c r="AA24" s="19" t="str">
        <f aca="false">IF(Y24="","",IF(Y24&gt;=$K$14,"Material",IF(Y24&gt;=$K$13,"Significativa","Cumple")))</f>
        <v/>
      </c>
      <c r="AB24" s="19"/>
      <c r="AC24" s="19"/>
      <c r="AD24" s="15"/>
      <c r="AE24" s="15"/>
      <c r="AF24" s="15"/>
      <c r="AG24" s="15"/>
      <c r="AH24" s="15"/>
      <c r="AI24" s="15"/>
      <c r="AJ24" s="15"/>
    </row>
    <row r="25" customFormat="false" ht="19.5" hidden="false" customHeight="true" outlineLevel="0" collapsed="false">
      <c r="A25" s="20"/>
      <c r="B25" s="20"/>
      <c r="C25" s="21"/>
      <c r="D25" s="21"/>
      <c r="E25" s="21"/>
      <c r="F25" s="21"/>
      <c r="G25" s="20"/>
      <c r="H25" s="20"/>
      <c r="I25" s="20"/>
      <c r="J25" s="20"/>
      <c r="K25" s="20"/>
      <c r="L25" s="20"/>
      <c r="M25" s="20"/>
      <c r="N25" s="21"/>
      <c r="O25" s="21"/>
      <c r="P25" s="21"/>
      <c r="Q25" s="22"/>
      <c r="R25" s="22"/>
      <c r="S25" s="22"/>
      <c r="T25" s="22"/>
      <c r="U25" s="22"/>
      <c r="V25" s="22"/>
      <c r="W25" s="22"/>
      <c r="X25" s="22"/>
      <c r="Y25" s="23" t="str">
        <f aca="false">IF(AND(ISNUMBER(Q25),ISNUMBER(T25),N25&lt;&gt;"",N(Q25)&lt;&gt;0),IF(N25="Mayor",(Q25-T25)/Q25,(T25-Q25)/Q25),"")</f>
        <v/>
      </c>
      <c r="Z25" s="23"/>
      <c r="AA25" s="24" t="str">
        <f aca="false">IF(Y25="","",IF(Y25&gt;=$K$14,"Material",IF(Y25&gt;=$K$13,"Significativa","Cumple")))</f>
        <v/>
      </c>
      <c r="AB25" s="24"/>
      <c r="AC25" s="24"/>
      <c r="AD25" s="20"/>
      <c r="AE25" s="20"/>
      <c r="AF25" s="20"/>
      <c r="AG25" s="20"/>
      <c r="AH25" s="20"/>
      <c r="AI25" s="20"/>
      <c r="AJ25" s="20"/>
    </row>
    <row r="26" customFormat="false" ht="19.5" hidden="false" customHeight="true" outlineLevel="0" collapsed="false">
      <c r="A26" s="15"/>
      <c r="B26" s="15"/>
      <c r="C26" s="16"/>
      <c r="D26" s="16"/>
      <c r="E26" s="16"/>
      <c r="F26" s="16"/>
      <c r="G26" s="15"/>
      <c r="H26" s="15"/>
      <c r="I26" s="15"/>
      <c r="J26" s="15"/>
      <c r="K26" s="15"/>
      <c r="L26" s="15"/>
      <c r="M26" s="15"/>
      <c r="N26" s="16"/>
      <c r="O26" s="16"/>
      <c r="P26" s="16"/>
      <c r="Q26" s="17"/>
      <c r="R26" s="17"/>
      <c r="S26" s="17"/>
      <c r="T26" s="17"/>
      <c r="U26" s="17"/>
      <c r="V26" s="17"/>
      <c r="W26" s="17"/>
      <c r="X26" s="17"/>
      <c r="Y26" s="18" t="str">
        <f aca="false">IF(AND(ISNUMBER(Q26),ISNUMBER(T26),N26&lt;&gt;"",N(Q26)&lt;&gt;0),IF(N26="Mayor",(Q26-T26)/Q26,(T26-Q26)/Q26),"")</f>
        <v/>
      </c>
      <c r="Z26" s="18"/>
      <c r="AA26" s="19" t="str">
        <f aca="false">IF(Y26="","",IF(Y26&gt;=$K$14,"Material",IF(Y26&gt;=$K$13,"Significativa","Cumple")))</f>
        <v/>
      </c>
      <c r="AB26" s="19"/>
      <c r="AC26" s="19"/>
      <c r="AD26" s="15"/>
      <c r="AE26" s="15"/>
      <c r="AF26" s="15"/>
      <c r="AG26" s="15"/>
      <c r="AH26" s="15"/>
      <c r="AI26" s="15"/>
      <c r="AJ26" s="15"/>
    </row>
    <row r="27" customFormat="false" ht="19.5" hidden="false" customHeight="true" outlineLevel="0" collapsed="false">
      <c r="A27" s="20"/>
      <c r="B27" s="20"/>
      <c r="C27" s="21"/>
      <c r="D27" s="21"/>
      <c r="E27" s="21"/>
      <c r="F27" s="21"/>
      <c r="G27" s="20"/>
      <c r="H27" s="20"/>
      <c r="I27" s="20"/>
      <c r="J27" s="20"/>
      <c r="K27" s="20"/>
      <c r="L27" s="20"/>
      <c r="M27" s="20"/>
      <c r="N27" s="21"/>
      <c r="O27" s="21"/>
      <c r="P27" s="21"/>
      <c r="Q27" s="22"/>
      <c r="R27" s="22"/>
      <c r="S27" s="22"/>
      <c r="T27" s="22"/>
      <c r="U27" s="22"/>
      <c r="V27" s="22"/>
      <c r="W27" s="22"/>
      <c r="X27" s="22"/>
      <c r="Y27" s="23" t="str">
        <f aca="false">IF(AND(ISNUMBER(Q27),ISNUMBER(T27),N27&lt;&gt;"",N(Q27)&lt;&gt;0),IF(N27="Mayor",(Q27-T27)/Q27,(T27-Q27)/Q27),"")</f>
        <v/>
      </c>
      <c r="Z27" s="23"/>
      <c r="AA27" s="24" t="str">
        <f aca="false">IF(Y27="","",IF(Y27&gt;=$K$14,"Material",IF(Y27&gt;=$K$13,"Significativa","Cumple")))</f>
        <v/>
      </c>
      <c r="AB27" s="24"/>
      <c r="AC27" s="24"/>
      <c r="AD27" s="20"/>
      <c r="AE27" s="20"/>
      <c r="AF27" s="20"/>
      <c r="AG27" s="20"/>
      <c r="AH27" s="20"/>
      <c r="AI27" s="20"/>
      <c r="AJ27" s="20"/>
    </row>
    <row r="28" customFormat="false" ht="19.5" hidden="false" customHeight="true" outlineLevel="0" collapsed="false">
      <c r="A28" s="15"/>
      <c r="B28" s="15"/>
      <c r="C28" s="16"/>
      <c r="D28" s="16"/>
      <c r="E28" s="16"/>
      <c r="F28" s="16"/>
      <c r="G28" s="15"/>
      <c r="H28" s="15"/>
      <c r="I28" s="15"/>
      <c r="J28" s="15"/>
      <c r="K28" s="15"/>
      <c r="L28" s="15"/>
      <c r="M28" s="15"/>
      <c r="N28" s="16"/>
      <c r="O28" s="16"/>
      <c r="P28" s="16"/>
      <c r="Q28" s="17"/>
      <c r="R28" s="17"/>
      <c r="S28" s="17"/>
      <c r="T28" s="17"/>
      <c r="U28" s="17"/>
      <c r="V28" s="17"/>
      <c r="W28" s="17"/>
      <c r="X28" s="17"/>
      <c r="Y28" s="18" t="str">
        <f aca="false">IF(AND(ISNUMBER(Q28),ISNUMBER(T28),N28&lt;&gt;"",N(Q28)&lt;&gt;0),IF(N28="Mayor",(Q28-T28)/Q28,(T28-Q28)/Q28),"")</f>
        <v/>
      </c>
      <c r="Z28" s="18"/>
      <c r="AA28" s="19" t="str">
        <f aca="false">IF(Y28="","",IF(Y28&gt;=$K$14,"Material",IF(Y28&gt;=$K$13,"Significativa","Cumple")))</f>
        <v/>
      </c>
      <c r="AB28" s="19"/>
      <c r="AC28" s="19"/>
      <c r="AD28" s="15"/>
      <c r="AE28" s="15"/>
      <c r="AF28" s="15"/>
      <c r="AG28" s="15"/>
      <c r="AH28" s="15"/>
      <c r="AI28" s="15"/>
      <c r="AJ28" s="15"/>
    </row>
    <row r="29" customFormat="false" ht="19.5" hidden="false" customHeight="true" outlineLevel="0" collapsed="false">
      <c r="A29" s="20"/>
      <c r="B29" s="20"/>
      <c r="C29" s="21"/>
      <c r="D29" s="21"/>
      <c r="E29" s="21"/>
      <c r="F29" s="21"/>
      <c r="G29" s="20"/>
      <c r="H29" s="20"/>
      <c r="I29" s="20"/>
      <c r="J29" s="20"/>
      <c r="K29" s="20"/>
      <c r="L29" s="20"/>
      <c r="M29" s="20"/>
      <c r="N29" s="21"/>
      <c r="O29" s="21"/>
      <c r="P29" s="21"/>
      <c r="Q29" s="22"/>
      <c r="R29" s="22"/>
      <c r="S29" s="22"/>
      <c r="T29" s="22"/>
      <c r="U29" s="22"/>
      <c r="V29" s="22"/>
      <c r="W29" s="22"/>
      <c r="X29" s="22"/>
      <c r="Y29" s="23" t="str">
        <f aca="false">IF(AND(ISNUMBER(Q29),ISNUMBER(T29),N29&lt;&gt;"",N(Q29)&lt;&gt;0),IF(N29="Mayor",(Q29-T29)/Q29,(T29-Q29)/Q29),"")</f>
        <v/>
      </c>
      <c r="Z29" s="23"/>
      <c r="AA29" s="24" t="str">
        <f aca="false">IF(Y29="","",IF(Y29&gt;=$K$14,"Material",IF(Y29&gt;=$K$13,"Significativa","Cumple")))</f>
        <v/>
      </c>
      <c r="AB29" s="24"/>
      <c r="AC29" s="24"/>
      <c r="AD29" s="20"/>
      <c r="AE29" s="20"/>
      <c r="AF29" s="20"/>
      <c r="AG29" s="20"/>
      <c r="AH29" s="20"/>
      <c r="AI29" s="20"/>
      <c r="AJ29" s="20"/>
    </row>
    <row r="30" customFormat="false" ht="19.5" hidden="false" customHeight="true" outlineLevel="0" collapsed="false">
      <c r="A30" s="15"/>
      <c r="B30" s="15"/>
      <c r="C30" s="16"/>
      <c r="D30" s="16"/>
      <c r="E30" s="16"/>
      <c r="F30" s="16"/>
      <c r="G30" s="15"/>
      <c r="H30" s="15"/>
      <c r="I30" s="15"/>
      <c r="J30" s="15"/>
      <c r="K30" s="15"/>
      <c r="L30" s="15"/>
      <c r="M30" s="15"/>
      <c r="N30" s="16"/>
      <c r="O30" s="16"/>
      <c r="P30" s="16"/>
      <c r="Q30" s="17"/>
      <c r="R30" s="17"/>
      <c r="S30" s="17"/>
      <c r="T30" s="17"/>
      <c r="U30" s="17"/>
      <c r="V30" s="17"/>
      <c r="W30" s="17"/>
      <c r="X30" s="17"/>
      <c r="Y30" s="18" t="str">
        <f aca="false">IF(AND(ISNUMBER(Q30),ISNUMBER(T30),N30&lt;&gt;"",N(Q30)&lt;&gt;0),IF(N30="Mayor",(Q30-T30)/Q30,(T30-Q30)/Q30),"")</f>
        <v/>
      </c>
      <c r="Z30" s="18"/>
      <c r="AA30" s="19" t="str">
        <f aca="false">IF(Y30="","",IF(Y30&gt;=$K$14,"Material",IF(Y30&gt;=$K$13,"Significativa","Cumple")))</f>
        <v/>
      </c>
      <c r="AB30" s="19"/>
      <c r="AC30" s="19"/>
      <c r="AD30" s="15"/>
      <c r="AE30" s="15"/>
      <c r="AF30" s="15"/>
      <c r="AG30" s="15"/>
      <c r="AH30" s="15"/>
      <c r="AI30" s="15"/>
      <c r="AJ30" s="15"/>
    </row>
    <row r="31" customFormat="false" ht="19.5" hidden="false" customHeight="true" outlineLevel="0" collapsed="false">
      <c r="A31" s="20"/>
      <c r="B31" s="20"/>
      <c r="C31" s="21"/>
      <c r="D31" s="21"/>
      <c r="E31" s="21"/>
      <c r="F31" s="21"/>
      <c r="G31" s="20"/>
      <c r="H31" s="20"/>
      <c r="I31" s="20"/>
      <c r="J31" s="20"/>
      <c r="K31" s="20"/>
      <c r="L31" s="20"/>
      <c r="M31" s="20"/>
      <c r="N31" s="21"/>
      <c r="O31" s="21"/>
      <c r="P31" s="21"/>
      <c r="Q31" s="22"/>
      <c r="R31" s="22"/>
      <c r="S31" s="22"/>
      <c r="T31" s="22"/>
      <c r="U31" s="22"/>
      <c r="V31" s="22"/>
      <c r="W31" s="22"/>
      <c r="X31" s="22"/>
      <c r="Y31" s="23" t="str">
        <f aca="false">IF(AND(ISNUMBER(Q31),ISNUMBER(T31),N31&lt;&gt;"",N(Q31)&lt;&gt;0),IF(N31="Mayor",(Q31-T31)/Q31,(T31-Q31)/Q31),"")</f>
        <v/>
      </c>
      <c r="Z31" s="23"/>
      <c r="AA31" s="24" t="str">
        <f aca="false">IF(Y31="","",IF(Y31&gt;=$K$14,"Material",IF(Y31&gt;=$K$13,"Significativa","Cumple")))</f>
        <v/>
      </c>
      <c r="AB31" s="24"/>
      <c r="AC31" s="24"/>
      <c r="AD31" s="20"/>
      <c r="AE31" s="20"/>
      <c r="AF31" s="20"/>
      <c r="AG31" s="20"/>
      <c r="AH31" s="20"/>
      <c r="AI31" s="20"/>
      <c r="AJ31" s="20"/>
    </row>
    <row r="33" customFormat="false" ht="30" hidden="false" customHeight="true" outlineLevel="0" collapsed="false">
      <c r="A33" s="14" t="s">
        <v>33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 t="s">
        <v>34</v>
      </c>
      <c r="Z33" s="14"/>
      <c r="AA33" s="14"/>
      <c r="AB33" s="14"/>
      <c r="AC33" s="14"/>
      <c r="AD33" s="14"/>
    </row>
    <row r="34" customFormat="false" ht="19.5" hidden="false" customHeight="true" outlineLevel="0" collapsed="false">
      <c r="A34" s="25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6" t="n">
        <f aca="false">COUNTIF(AA18:AA31,"Cumple")</f>
        <v>0</v>
      </c>
      <c r="Z34" s="26"/>
      <c r="AA34" s="26"/>
      <c r="AB34" s="26"/>
      <c r="AC34" s="26"/>
      <c r="AD34" s="26"/>
    </row>
    <row r="35" customFormat="false" ht="19.5" hidden="false" customHeight="true" outlineLevel="0" collapsed="false">
      <c r="A35" s="25" t="s">
        <v>36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6" t="n">
        <f aca="false">COUNTIF(AA18:AA31,"Significativa")</f>
        <v>1</v>
      </c>
      <c r="Z35" s="26"/>
      <c r="AA35" s="26"/>
      <c r="AB35" s="26"/>
      <c r="AC35" s="26"/>
      <c r="AD35" s="26"/>
    </row>
    <row r="36" customFormat="false" ht="19.5" hidden="false" customHeight="true" outlineLevel="0" collapsed="false">
      <c r="A36" s="25" t="s">
        <v>37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 t="n">
        <f aca="false">COUNTIF(AA18:AA31,"Material")</f>
        <v>0</v>
      </c>
      <c r="Z36" s="26"/>
      <c r="AA36" s="26"/>
      <c r="AB36" s="26"/>
      <c r="AC36" s="26"/>
      <c r="AD36" s="26"/>
    </row>
    <row r="38" customFormat="false" ht="21.75" hidden="false" customHeight="true" outlineLevel="0" collapsed="false">
      <c r="A38" s="13" t="s">
        <v>38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</row>
    <row r="39" customFormat="false" ht="66" hidden="false" customHeight="true" outlineLevel="0" collapsed="false">
      <c r="A39" s="27" t="s">
        <v>39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</row>
    <row r="41" customFormat="false" ht="21.75" hidden="false" customHeight="true" outlineLevel="0" collapsed="false">
      <c r="A41" s="13" t="s">
        <v>40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customFormat="false" ht="51" hidden="false" customHeight="true" outlineLevel="0" collapsed="false">
      <c r="A42" s="27" t="s">
        <v>41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4" customFormat="false" ht="51" hidden="false" customHeight="true" outlineLevel="0" collapsed="false">
      <c r="A44" s="27" t="s">
        <v>42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</row>
  </sheetData>
  <mergeCells count="199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6:AJ16"/>
    <mergeCell ref="A17:B17"/>
    <mergeCell ref="C17:F17"/>
    <mergeCell ref="G17:M17"/>
    <mergeCell ref="N17:P17"/>
    <mergeCell ref="Q17:S17"/>
    <mergeCell ref="T17:V17"/>
    <mergeCell ref="W17:X17"/>
    <mergeCell ref="Y17:Z17"/>
    <mergeCell ref="AA17:AC17"/>
    <mergeCell ref="AD17:AF17"/>
    <mergeCell ref="AG17:AJ17"/>
    <mergeCell ref="A18:B18"/>
    <mergeCell ref="C18:F18"/>
    <mergeCell ref="G18:M18"/>
    <mergeCell ref="N18:P18"/>
    <mergeCell ref="Q18:S18"/>
    <mergeCell ref="T18:V18"/>
    <mergeCell ref="W18:X18"/>
    <mergeCell ref="Y18:Z18"/>
    <mergeCell ref="AA18:AC18"/>
    <mergeCell ref="AD18:AF18"/>
    <mergeCell ref="AG18:AJ18"/>
    <mergeCell ref="A19:B19"/>
    <mergeCell ref="C19:F19"/>
    <mergeCell ref="G19:M19"/>
    <mergeCell ref="N19:P19"/>
    <mergeCell ref="Q19:S19"/>
    <mergeCell ref="T19:V19"/>
    <mergeCell ref="W19:X19"/>
    <mergeCell ref="Y19:Z19"/>
    <mergeCell ref="AA19:AC19"/>
    <mergeCell ref="AD19:AF19"/>
    <mergeCell ref="AG19:AJ19"/>
    <mergeCell ref="A20:B20"/>
    <mergeCell ref="C20:F20"/>
    <mergeCell ref="G20:M20"/>
    <mergeCell ref="N20:P20"/>
    <mergeCell ref="Q20:S20"/>
    <mergeCell ref="T20:V20"/>
    <mergeCell ref="W20:X20"/>
    <mergeCell ref="Y20:Z20"/>
    <mergeCell ref="AA20:AC20"/>
    <mergeCell ref="AD20:AF20"/>
    <mergeCell ref="AG20:AJ20"/>
    <mergeCell ref="A21:B21"/>
    <mergeCell ref="C21:F21"/>
    <mergeCell ref="G21:M21"/>
    <mergeCell ref="N21:P21"/>
    <mergeCell ref="Q21:S21"/>
    <mergeCell ref="T21:V21"/>
    <mergeCell ref="W21:X21"/>
    <mergeCell ref="Y21:Z21"/>
    <mergeCell ref="AA21:AC21"/>
    <mergeCell ref="AD21:AF21"/>
    <mergeCell ref="AG21:AJ21"/>
    <mergeCell ref="A22:B22"/>
    <mergeCell ref="C22:F22"/>
    <mergeCell ref="G22:M22"/>
    <mergeCell ref="N22:P22"/>
    <mergeCell ref="Q22:S22"/>
    <mergeCell ref="T22:V22"/>
    <mergeCell ref="W22:X22"/>
    <mergeCell ref="Y22:Z22"/>
    <mergeCell ref="AA22:AC22"/>
    <mergeCell ref="AD22:AF22"/>
    <mergeCell ref="AG22:AJ22"/>
    <mergeCell ref="A23:B23"/>
    <mergeCell ref="C23:F23"/>
    <mergeCell ref="G23:M23"/>
    <mergeCell ref="N23:P23"/>
    <mergeCell ref="Q23:S23"/>
    <mergeCell ref="T23:V23"/>
    <mergeCell ref="W23:X23"/>
    <mergeCell ref="Y23:Z23"/>
    <mergeCell ref="AA23:AC23"/>
    <mergeCell ref="AD23:AF23"/>
    <mergeCell ref="AG23:AJ23"/>
    <mergeCell ref="A24:B24"/>
    <mergeCell ref="C24:F24"/>
    <mergeCell ref="G24:M24"/>
    <mergeCell ref="N24:P24"/>
    <mergeCell ref="Q24:S24"/>
    <mergeCell ref="T24:V24"/>
    <mergeCell ref="W24:X24"/>
    <mergeCell ref="Y24:Z24"/>
    <mergeCell ref="AA24:AC24"/>
    <mergeCell ref="AD24:AF24"/>
    <mergeCell ref="AG24:AJ24"/>
    <mergeCell ref="A25:B25"/>
    <mergeCell ref="C25:F25"/>
    <mergeCell ref="G25:M25"/>
    <mergeCell ref="N25:P25"/>
    <mergeCell ref="Q25:S25"/>
    <mergeCell ref="T25:V25"/>
    <mergeCell ref="W25:X25"/>
    <mergeCell ref="Y25:Z25"/>
    <mergeCell ref="AA25:AC25"/>
    <mergeCell ref="AD25:AF25"/>
    <mergeCell ref="AG25:AJ25"/>
    <mergeCell ref="A26:B26"/>
    <mergeCell ref="C26:F26"/>
    <mergeCell ref="G26:M26"/>
    <mergeCell ref="N26:P26"/>
    <mergeCell ref="Q26:S26"/>
    <mergeCell ref="T26:V26"/>
    <mergeCell ref="W26:X26"/>
    <mergeCell ref="Y26:Z26"/>
    <mergeCell ref="AA26:AC26"/>
    <mergeCell ref="AD26:AF26"/>
    <mergeCell ref="AG26:AJ26"/>
    <mergeCell ref="A27:B27"/>
    <mergeCell ref="C27:F27"/>
    <mergeCell ref="G27:M27"/>
    <mergeCell ref="N27:P27"/>
    <mergeCell ref="Q27:S27"/>
    <mergeCell ref="T27:V27"/>
    <mergeCell ref="W27:X27"/>
    <mergeCell ref="Y27:Z27"/>
    <mergeCell ref="AA27:AC27"/>
    <mergeCell ref="AD27:AF27"/>
    <mergeCell ref="AG27:AJ27"/>
    <mergeCell ref="A28:B28"/>
    <mergeCell ref="C28:F28"/>
    <mergeCell ref="G28:M28"/>
    <mergeCell ref="N28:P28"/>
    <mergeCell ref="Q28:S28"/>
    <mergeCell ref="T28:V28"/>
    <mergeCell ref="W28:X28"/>
    <mergeCell ref="Y28:Z28"/>
    <mergeCell ref="AA28:AC28"/>
    <mergeCell ref="AD28:AF28"/>
    <mergeCell ref="AG28:AJ28"/>
    <mergeCell ref="A29:B29"/>
    <mergeCell ref="C29:F29"/>
    <mergeCell ref="G29:M29"/>
    <mergeCell ref="N29:P29"/>
    <mergeCell ref="Q29:S29"/>
    <mergeCell ref="T29:V29"/>
    <mergeCell ref="W29:X29"/>
    <mergeCell ref="Y29:Z29"/>
    <mergeCell ref="AA29:AC29"/>
    <mergeCell ref="AD29:AF29"/>
    <mergeCell ref="AG29:AJ29"/>
    <mergeCell ref="A30:B30"/>
    <mergeCell ref="C30:F30"/>
    <mergeCell ref="G30:M30"/>
    <mergeCell ref="N30:P30"/>
    <mergeCell ref="Q30:S30"/>
    <mergeCell ref="T30:V30"/>
    <mergeCell ref="W30:X30"/>
    <mergeCell ref="Y30:Z30"/>
    <mergeCell ref="AA30:AC30"/>
    <mergeCell ref="AD30:AF30"/>
    <mergeCell ref="AG30:AJ30"/>
    <mergeCell ref="A31:B31"/>
    <mergeCell ref="C31:F31"/>
    <mergeCell ref="G31:M31"/>
    <mergeCell ref="N31:P31"/>
    <mergeCell ref="Q31:S31"/>
    <mergeCell ref="T31:V31"/>
    <mergeCell ref="W31:X31"/>
    <mergeCell ref="Y31:Z31"/>
    <mergeCell ref="AA31:AC31"/>
    <mergeCell ref="AD31:AF31"/>
    <mergeCell ref="AG31:AJ31"/>
    <mergeCell ref="A33:X33"/>
    <mergeCell ref="Y33:AD33"/>
    <mergeCell ref="A34:X34"/>
    <mergeCell ref="Y34:AD34"/>
    <mergeCell ref="A35:X35"/>
    <mergeCell ref="Y35:AD35"/>
    <mergeCell ref="A36:X36"/>
    <mergeCell ref="Y36:AD36"/>
    <mergeCell ref="A38:AJ38"/>
    <mergeCell ref="A39:AJ39"/>
    <mergeCell ref="A41:AJ41"/>
    <mergeCell ref="A42:AJ42"/>
    <mergeCell ref="A44:AJ44"/>
  </mergeCells>
  <conditionalFormatting sqref="AA18:AA31">
    <cfRule type="expression" priority="2" aboveAverage="0" equalAverage="0" bottom="0" percent="0" rank="0" text="" dxfId="0">
      <formula>AA18="Cumple"</formula>
    </cfRule>
    <cfRule type="expression" priority="3" aboveAverage="0" equalAverage="0" bottom="0" percent="0" rank="0" text="" dxfId="1">
      <formula>AA18="Significativa"</formula>
    </cfRule>
    <cfRule type="expression" priority="4" aboveAverage="0" equalAverage="0" bottom="0" percent="0" rank="0" text="" dxfId="2">
      <formula>AA18="Material"</formula>
    </cfRule>
  </conditionalFormatting>
  <dataValidations count="2">
    <dataValidation allowBlank="true" errorStyle="stop" operator="between" showDropDown="false" showErrorMessage="false" showInputMessage="false" sqref="C18:C31" type="list">
      <formula1>"Economía,Eficiencia,Eficacia,Informe de gestión"</formula1>
      <formula2>0</formula2>
    </dataValidation>
    <dataValidation allowBlank="true" errorStyle="stop" operator="between" showDropDown="false" showErrorMessage="false" showInputMessage="false" sqref="N18:N31" type="list">
      <formula1>"Mayor,Menor"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8" t="s">
        <v>43</v>
      </c>
    </row>
    <row r="4" customFormat="false" ht="30" hidden="false" customHeight="true" outlineLevel="0" collapsed="false">
      <c r="B4" s="29" t="s">
        <v>44</v>
      </c>
      <c r="C4" s="30" t="s">
        <v>45</v>
      </c>
    </row>
    <row r="5" customFormat="false" ht="30" hidden="false" customHeight="true" outlineLevel="0" collapsed="false">
      <c r="B5" s="31" t="s">
        <v>46</v>
      </c>
      <c r="C5" s="30" t="s">
        <v>47</v>
      </c>
    </row>
    <row r="6" customFormat="false" ht="30" hidden="false" customHeight="true" outlineLevel="0" collapsed="false">
      <c r="B6" s="32" t="s">
        <v>48</v>
      </c>
      <c r="C6" s="30" t="s">
        <v>49</v>
      </c>
    </row>
    <row r="7" customFormat="false" ht="30" hidden="false" customHeight="true" outlineLevel="0" collapsed="false">
      <c r="B7" s="33" t="s">
        <v>50</v>
      </c>
      <c r="C7" s="30" t="s">
        <v>51</v>
      </c>
    </row>
    <row r="8" customFormat="false" ht="30" hidden="false" customHeight="true" outlineLevel="0" collapsed="false">
      <c r="B8" s="32" t="s">
        <v>52</v>
      </c>
      <c r="C8" s="30" t="s">
        <v>53</v>
      </c>
    </row>
    <row r="9" customFormat="false" ht="30" hidden="false" customHeight="true" outlineLevel="0" collapsed="false">
      <c r="B9" s="32" t="s">
        <v>54</v>
      </c>
      <c r="C9" s="30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2026-11-03T04:02:32Z</dcterms:created>
  <dc:creator>openpyxl</dc:creator>
  <dc:description/>
  <dc:language>en-US</dc:language>
  <cp:lastModifiedBy/>
  <dcterms:modified xsi:type="dcterms:W3CDTF">2026-11-03T04:02:32Z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