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<sst xmlns="http://schemas.openxmlformats.org/spreadsheetml/2006/main" count="72" uniqueCount="69">
  <si>
    <t xml:space="preserve">PT-CI-13  ·  Evaluación del diseño, matriz de riesgos y controles</t>
  </si>
  <si>
    <t xml:space="preserve">PAPEL DE TRABAJO</t>
  </si>
  <si>
    <t xml:space="preserve">Un control bien diseñado previene o detecta el riesgo si opera como se diseñó (ISAE 3000, párr. 47R)</t>
  </si>
  <si>
    <t xml:space="preserve">Assuran · assuran.com.co</t>
  </si>
  <si>
    <t xml:space="preserve">[Pase a esta matriz los riesgos rojos y amarillos del PT-CI-06 y el control que los mitiga, según los recorridos del PT-CI-12. Califique cada atributo del diseño de 1 a 3, donde 1 es lo mejor (adecuado) y 3 lo peor. El Excel pondera y calcula. Los controles con diseño inadecuado no se prueban: pasan como deficiencia al PT-CI-18. Un riesgo sin control es una deficiencia de diseño. En una pyme, la supervisión directa del dueño o del gerente puede ser el control; califíquelo como cualquier otro, mirando si es real, periódico y deja evidencia.]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</si>
  <si>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</si>
  <si>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</si>
  <si>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</si>
  <si>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</si>
  <si>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</si>
  <si>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</si>
  <si>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</si>
  <si>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</si>
  <si>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</si>
  <si>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Riesgos y controles</t>
  </si>
  <si>
    <t xml:space="preserve">N.º</t>
  </si>
  <si>
    <t xml:space="preserve">Riesgo (PT-CI-06)</t>
  </si>
  <si>
    <t xml:space="preserve">Control que lo mitiga</t>
  </si>
  <si>
    <t xml:space="preserve">P</t>
  </si>
  <si>
    <t xml:space="preserve">I</t>
  </si>
  <si>
    <t xml:space="preserve">P × I</t>
  </si>
  <si>
    <t xml:space="preserve">¿Hay control?</t>
  </si>
  <si>
    <t xml:space="preserve">Referencia (PT-CI-12)</t>
  </si>
  <si>
    <t xml:space="preserve">Pagos sin autorización según niveles de firma</t>
  </si>
  <si>
    <t xml:space="preserve">El gerente financiero aprueba en el sistema todo pago superior a [valor]</t>
  </si>
  <si>
    <t xml:space="preserve">Sí</t>
  </si>
  <si>
    <t xml:space="preserve">PT-CI-12</t>
  </si>
  <si>
    <t xml:space="preserve">II. Evaluación del diseño</t>
  </si>
  <si>
    <t xml:space="preserve">Califique de 1 (adecuado) a 3 (inadecuado). Pesos: ¿el control es apropiado para el riesgo? 30%; tipo de control (automático, manual con apoyo de sistema, solo manual) 25%; segregación de funciones 25%; frecuencia 10%; documentación 5%; clase (preventivo o detectivo) 5%.</t>
  </si>
  <si>
    <t xml:space="preserve">Control</t>
  </si>
  <si>
    <t xml:space="preserve">Apropiado</t>
  </si>
  <si>
    <t xml:space="preserve">Tipo</t>
  </si>
  <si>
    <t xml:space="preserve">Segregación</t>
  </si>
  <si>
    <t xml:space="preserve">Frecuencia</t>
  </si>
  <si>
    <t xml:space="preserve">Documentación</t>
  </si>
  <si>
    <t xml:space="preserve">Clase</t>
  </si>
  <si>
    <t xml:space="preserve">Calificación</t>
  </si>
  <si>
    <t xml:space="preserve">Diseño</t>
  </si>
  <si>
    <t xml:space="preserve">Riesgo residual</t>
  </si>
  <si>
    <t xml:space="preserve">¿Probar eficacia?</t>
  </si>
  <si>
    <t xml:space="preserve">Aprobación de pagos</t>
  </si>
  <si>
    <t xml:space="preserve">III. Escala</t>
  </si>
  <si>
    <t xml:space="preserve">Calificación ponderada</t>
  </si>
  <si>
    <t xml:space="preserve">Qué sigue</t>
  </si>
  <si>
    <t xml:space="preserve">1,0 a 1,6</t>
  </si>
  <si>
    <t xml:space="preserve">Adecuado</t>
  </si>
  <si>
    <t xml:space="preserve">Probar la eficacia operativa (PT-CI-14)</t>
  </si>
  <si>
    <t xml:space="preserve">Más de 1,6 a 2,3</t>
  </si>
  <si>
    <t xml:space="preserve">Parcialmente adecuado</t>
  </si>
  <si>
    <t xml:space="preserve">Probar y evaluar la deficiencia de diseño (PT-CI-18)</t>
  </si>
  <si>
    <t xml:space="preserve">Más de 2,3 a 3,0</t>
  </si>
  <si>
    <t xml:space="preserve">Inadecuado o inexistente</t>
  </si>
  <si>
    <t xml:space="preserve">No probar; deficiencia en el PT-CI-18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</si>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</sst>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/>
      <c r="H14" s="12"/>
      <c r="I14" s="12"/>
      <c r="J14" s="12" t="s">
        <v>17</v>
      </c>
      <c r="K14" s="12"/>
      <c r="L14" s="12"/>
      <c r="M14" s="12"/>
      <c r="N14" s="12"/>
      <c r="O14" s="12"/>
      <c r="P14" s="12"/>
      <c r="Q14" s="12"/>
      <c r="R14" s="12"/>
      <c r="S14" s="12" t="s">
        <v>18</v>
      </c>
      <c r="T14" s="12"/>
      <c r="U14" s="12" t="s">
        <v>19</v>
      </c>
      <c r="V14" s="12"/>
      <c r="W14" s="12" t="s">
        <v>20</v>
      </c>
      <c r="X14" s="12"/>
      <c r="Y14" s="12"/>
      <c r="Z14" s="12" t="s">
        <v>21</v>
      </c>
      <c r="AA14" s="12"/>
      <c r="AB14" s="12"/>
      <c r="AC14" s="12" t="s">
        <v>22</v>
      </c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n">
        <v>1</v>
      </c>
      <c r="B15" s="13"/>
      <c r="C15" s="14" t="s">
        <v>23</v>
      </c>
      <c r="D15" s="14"/>
      <c r="E15" s="14"/>
      <c r="F15" s="14"/>
      <c r="G15" s="14"/>
      <c r="H15" s="14"/>
      <c r="I15" s="14"/>
      <c r="J15" s="10" t="s">
        <v>24</v>
      </c>
      <c r="K15" s="10"/>
      <c r="L15" s="10"/>
      <c r="M15" s="10"/>
      <c r="N15" s="10"/>
      <c r="O15" s="10"/>
      <c r="P15" s="10"/>
      <c r="Q15" s="10"/>
      <c r="R15" s="10"/>
      <c r="S15" s="15" t="n">
        <v>2</v>
      </c>
      <c r="T15" s="15"/>
      <c r="U15" s="15" t="n">
        <v>3</v>
      </c>
      <c r="V15" s="15"/>
      <c r="W15" s="16" t="n">
        <f aca="false">IF(AND(ISNUMBER(S15),ISNUMBER(U15)),S15*U15,"")</f>
        <v>6</v>
      </c>
      <c r="X15" s="16"/>
      <c r="Y15" s="16"/>
      <c r="Z15" s="13" t="s">
        <v>25</v>
      </c>
      <c r="AA15" s="13"/>
      <c r="AB15" s="13"/>
      <c r="AC15" s="14" t="s">
        <v>26</v>
      </c>
      <c r="AD15" s="14"/>
      <c r="AE15" s="14"/>
      <c r="AF15" s="14"/>
      <c r="AG15" s="14"/>
      <c r="AH15" s="14"/>
      <c r="AI15" s="14"/>
      <c r="AJ15" s="14"/>
    </row>
    <row r="16" customFormat="false" ht="19.5" hidden="false" customHeight="true" outlineLevel="0" collapsed="false">
      <c r="A16" s="17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tr">
        <f aca="false">IF(AND(ISNUMBER(S16),ISNUMBER(U16)),S16*U16,"")</f>
        <v/>
      </c>
      <c r="X16" s="20"/>
      <c r="Y16" s="20"/>
      <c r="Z16" s="17"/>
      <c r="AA16" s="17"/>
      <c r="AB16" s="17"/>
      <c r="AC16" s="18"/>
      <c r="AD16" s="18"/>
      <c r="AE16" s="18"/>
      <c r="AF16" s="18"/>
      <c r="AG16" s="18"/>
      <c r="AH16" s="18"/>
      <c r="AI16" s="18"/>
      <c r="AJ16" s="18"/>
    </row>
    <row r="17" customFormat="false" ht="19.5" hidden="false" customHeight="true" outlineLevel="0" collapsed="false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  <c r="T17" s="15"/>
      <c r="U17" s="15"/>
      <c r="V17" s="15"/>
      <c r="W17" s="16" t="str">
        <f aca="false">IF(AND(ISNUMBER(S17),ISNUMBER(U17)),S17*U17,"")</f>
        <v/>
      </c>
      <c r="X17" s="16"/>
      <c r="Y17" s="16"/>
      <c r="Z17" s="13"/>
      <c r="AA17" s="13"/>
      <c r="AB17" s="13"/>
      <c r="AC17" s="14"/>
      <c r="AD17" s="14"/>
      <c r="AE17" s="14"/>
      <c r="AF17" s="14"/>
      <c r="AG17" s="14"/>
      <c r="AH17" s="14"/>
      <c r="AI17" s="14"/>
      <c r="AJ17" s="14"/>
    </row>
    <row r="18" customFormat="false" ht="19.5" hidden="false" customHeight="true" outlineLevel="0" collapsed="false">
      <c r="A18" s="17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tr">
        <f aca="false">IF(AND(ISNUMBER(S18),ISNUMBER(U18)),S18*U18,"")</f>
        <v/>
      </c>
      <c r="X18" s="20"/>
      <c r="Y18" s="20"/>
      <c r="Z18" s="17"/>
      <c r="AA18" s="17"/>
      <c r="AB18" s="17"/>
      <c r="AC18" s="18"/>
      <c r="AD18" s="18"/>
      <c r="AE18" s="18"/>
      <c r="AF18" s="18"/>
      <c r="AG18" s="18"/>
      <c r="AH18" s="18"/>
      <c r="AI18" s="18"/>
      <c r="AJ18" s="18"/>
    </row>
    <row r="19" customFormat="false" ht="19.5" hidden="false" customHeight="true" outlineLevel="0" collapsed="false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5"/>
      <c r="U19" s="15"/>
      <c r="V19" s="15"/>
      <c r="W19" s="16" t="str">
        <f aca="false">IF(AND(ISNUMBER(S19),ISNUMBER(U19)),S19*U19,"")</f>
        <v/>
      </c>
      <c r="X19" s="16"/>
      <c r="Y19" s="16"/>
      <c r="Z19" s="13"/>
      <c r="AA19" s="13"/>
      <c r="AB19" s="13"/>
      <c r="AC19" s="14"/>
      <c r="AD19" s="14"/>
      <c r="AE19" s="14"/>
      <c r="AF19" s="14"/>
      <c r="AG19" s="14"/>
      <c r="AH19" s="14"/>
      <c r="AI19" s="14"/>
      <c r="AJ19" s="14"/>
    </row>
    <row r="20" customFormat="false" ht="19.5" hidden="false" customHeight="true" outlineLevel="0" collapsed="false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tr">
        <f aca="false">IF(AND(ISNUMBER(S20),ISNUMBER(U20)),S20*U20,"")</f>
        <v/>
      </c>
      <c r="X20" s="20"/>
      <c r="Y20" s="20"/>
      <c r="Z20" s="17"/>
      <c r="AA20" s="17"/>
      <c r="AB20" s="17"/>
      <c r="AC20" s="18"/>
      <c r="AD20" s="18"/>
      <c r="AE20" s="18"/>
      <c r="AF20" s="18"/>
      <c r="AG20" s="18"/>
      <c r="AH20" s="18"/>
      <c r="AI20" s="18"/>
      <c r="AJ20" s="18"/>
    </row>
    <row r="21" customFormat="false" ht="19.5" hidden="false" customHeight="true" outlineLevel="0" collapsed="false">
      <c r="A21" s="13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5"/>
      <c r="U21" s="15"/>
      <c r="V21" s="15"/>
      <c r="W21" s="16" t="str">
        <f aca="false">IF(AND(ISNUMBER(S21),ISNUMBER(U21)),S21*U21,"")</f>
        <v/>
      </c>
      <c r="X21" s="16"/>
      <c r="Y21" s="16"/>
      <c r="Z21" s="13"/>
      <c r="AA21" s="13"/>
      <c r="AB21" s="13"/>
      <c r="AC21" s="14"/>
      <c r="AD21" s="14"/>
      <c r="AE21" s="14"/>
      <c r="AF21" s="14"/>
      <c r="AG21" s="14"/>
      <c r="AH21" s="14"/>
      <c r="AI21" s="14"/>
      <c r="AJ21" s="14"/>
    </row>
    <row r="22" customFormat="false" ht="19.5" hidden="false" customHeight="true" outlineLevel="0" collapsed="false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tr">
        <f aca="false">IF(AND(ISNUMBER(S22),ISNUMBER(U22)),S22*U22,"")</f>
        <v/>
      </c>
      <c r="X22" s="20"/>
      <c r="Y22" s="20"/>
      <c r="Z22" s="17"/>
      <c r="AA22" s="17"/>
      <c r="AB22" s="17"/>
      <c r="AC22" s="18"/>
      <c r="AD22" s="18"/>
      <c r="AE22" s="18"/>
      <c r="AF22" s="18"/>
      <c r="AG22" s="18"/>
      <c r="AH22" s="18"/>
      <c r="AI22" s="18"/>
      <c r="AJ22" s="18"/>
    </row>
    <row r="23" customFormat="false" ht="19.5" hidden="false" customHeight="true" outlineLevel="0" collapsed="false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  <c r="T23" s="15"/>
      <c r="U23" s="15"/>
      <c r="V23" s="15"/>
      <c r="W23" s="16" t="str">
        <f aca="false">IF(AND(ISNUMBER(S23),ISNUMBER(U23)),S23*U23,"")</f>
        <v/>
      </c>
      <c r="X23" s="16"/>
      <c r="Y23" s="16"/>
      <c r="Z23" s="13"/>
      <c r="AA23" s="13"/>
      <c r="AB23" s="13"/>
      <c r="AC23" s="14"/>
      <c r="AD23" s="14"/>
      <c r="AE23" s="14"/>
      <c r="AF23" s="14"/>
      <c r="AG23" s="14"/>
      <c r="AH23" s="14"/>
      <c r="AI23" s="14"/>
      <c r="AJ23" s="14"/>
    </row>
    <row r="25" customFormat="false" ht="21.75" hidden="false" customHeight="true" outlineLevel="0" collapsed="false">
      <c r="A25" s="11" t="s">
        <v>27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customFormat="false" ht="30" hidden="false" customHeight="true" outlineLevel="0" collapsed="false">
      <c r="A26" s="21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customFormat="false" ht="31.5" hidden="false" customHeight="true" outlineLevel="0" collapsed="false">
      <c r="A27" s="12" t="s">
        <v>15</v>
      </c>
      <c r="B27" s="12"/>
      <c r="C27" s="12" t="s">
        <v>29</v>
      </c>
      <c r="D27" s="12"/>
      <c r="E27" s="12"/>
      <c r="F27" s="12"/>
      <c r="G27" s="12"/>
      <c r="H27" s="12"/>
      <c r="I27" s="12"/>
      <c r="J27" s="12"/>
      <c r="K27" s="12"/>
      <c r="L27" s="12"/>
      <c r="M27" s="12" t="s">
        <v>30</v>
      </c>
      <c r="N27" s="12"/>
      <c r="O27" s="12" t="s">
        <v>31</v>
      </c>
      <c r="P27" s="12"/>
      <c r="Q27" s="12" t="s">
        <v>32</v>
      </c>
      <c r="R27" s="12"/>
      <c r="S27" s="12" t="s">
        <v>33</v>
      </c>
      <c r="T27" s="12"/>
      <c r="U27" s="12" t="s">
        <v>34</v>
      </c>
      <c r="V27" s="12"/>
      <c r="W27" s="12" t="s">
        <v>35</v>
      </c>
      <c r="X27" s="12"/>
      <c r="Y27" s="12" t="s">
        <v>36</v>
      </c>
      <c r="Z27" s="12"/>
      <c r="AA27" s="12"/>
      <c r="AB27" s="12" t="s">
        <v>37</v>
      </c>
      <c r="AC27" s="12"/>
      <c r="AD27" s="12"/>
      <c r="AE27" s="12" t="s">
        <v>38</v>
      </c>
      <c r="AF27" s="12"/>
      <c r="AG27" s="12"/>
      <c r="AH27" s="12" t="s">
        <v>39</v>
      </c>
      <c r="AI27" s="12"/>
      <c r="AJ27" s="12"/>
    </row>
    <row r="28" customFormat="false" ht="19.5" hidden="false" customHeight="true" outlineLevel="0" collapsed="false">
      <c r="A28" s="14" t="n">
        <v>1</v>
      </c>
      <c r="B28" s="14"/>
      <c r="C28" s="14" t="s">
        <v>40</v>
      </c>
      <c r="D28" s="14"/>
      <c r="E28" s="14"/>
      <c r="F28" s="14"/>
      <c r="G28" s="14"/>
      <c r="H28" s="14"/>
      <c r="I28" s="14"/>
      <c r="J28" s="14"/>
      <c r="K28" s="14"/>
      <c r="L28" s="14"/>
      <c r="M28" s="15" t="n">
        <v>1</v>
      </c>
      <c r="N28" s="15"/>
      <c r="O28" s="15" t="n">
        <v>2</v>
      </c>
      <c r="P28" s="15"/>
      <c r="Q28" s="15" t="n">
        <v>1</v>
      </c>
      <c r="R28" s="15"/>
      <c r="S28" s="15" t="n">
        <v>1</v>
      </c>
      <c r="T28" s="15"/>
      <c r="U28" s="15" t="n">
        <v>1</v>
      </c>
      <c r="V28" s="15"/>
      <c r="W28" s="15" t="n">
        <v>1</v>
      </c>
      <c r="X28" s="15"/>
      <c r="Y28" s="22" t="n">
        <f aca="false">IF(COUNT(M28:W28)=6,ROUND(M28*0.3+O28*0.25+Q28*0.25+S28*0.1+U28*0.05+W28*0.05,1),"")</f>
        <v>1.3</v>
      </c>
      <c r="Z28" s="22"/>
      <c r="AA28" s="22"/>
      <c r="AB28" s="23" t="str">
        <f aca="false">IF(Y28="","",IF(Y28&lt;=1.6,"Adecuado",IF(Y28&lt;=2.3,"Parcial","Inadecuado")))</f>
        <v>Adecuado</v>
      </c>
      <c r="AC28" s="23"/>
      <c r="AD28" s="23"/>
      <c r="AE28" s="22" t="n">
        <f aca="false">IF(Y28="","",IFERROR(INDEX(W15:W23,MATCH(A28,A15:A23,0))*IF(Y28&lt;=1.6,0.5,IF(Y28&lt;=2.3,0.75,1)),""))</f>
        <v>3</v>
      </c>
      <c r="AF28" s="22"/>
      <c r="AG28" s="22"/>
      <c r="AH28" s="24" t="str">
        <f aca="false">IF(AB28="","",IF(AB28="Inadecuado","No","Sí"))</f>
        <v>Sí</v>
      </c>
      <c r="AI28" s="24"/>
      <c r="AJ28" s="24"/>
    </row>
    <row r="29" customFormat="false" ht="19.5" hidden="false" customHeight="true" outlineLevel="0" collapsed="false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25" t="str">
        <f aca="false">IF(COUNT(M29:W29)=6,ROUND(M29*0.3+O29*0.25+Q29*0.25+S29*0.1+U29*0.05+W29*0.05,1),"")</f>
        <v/>
      </c>
      <c r="Z29" s="25"/>
      <c r="AA29" s="25"/>
      <c r="AB29" s="26" t="str">
        <f aca="false">IF(Y29="","",IF(Y29&lt;=1.6,"Adecuado",IF(Y29&lt;=2.3,"Parcial","Inadecuado")))</f>
        <v/>
      </c>
      <c r="AC29" s="26"/>
      <c r="AD29" s="26"/>
      <c r="AE29" s="25" t="str">
        <f aca="false">IF(Y29="","",IFERROR(INDEX(W15:W23,MATCH(A29,A15:A23,0))*IF(Y29&lt;=1.6,0.5,IF(Y29&lt;=2.3,0.75,1)),""))</f>
        <v/>
      </c>
      <c r="AF29" s="25"/>
      <c r="AG29" s="25"/>
      <c r="AH29" s="27" t="str">
        <f aca="false">IF(AB29="","",IF(AB29="Inadecuado","No","Sí"))</f>
        <v/>
      </c>
      <c r="AI29" s="27"/>
      <c r="AJ29" s="27"/>
    </row>
    <row r="30" customFormat="false" ht="19.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22" t="str">
        <f aca="false">IF(COUNT(M30:W30)=6,ROUND(M30*0.3+O30*0.25+Q30*0.25+S30*0.1+U30*0.05+W30*0.05,1),"")</f>
        <v/>
      </c>
      <c r="Z30" s="22"/>
      <c r="AA30" s="22"/>
      <c r="AB30" s="23" t="str">
        <f aca="false">IF(Y30="","",IF(Y30&lt;=1.6,"Adecuado",IF(Y30&lt;=2.3,"Parcial","Inadecuado")))</f>
        <v/>
      </c>
      <c r="AC30" s="23"/>
      <c r="AD30" s="23"/>
      <c r="AE30" s="22" t="str">
        <f aca="false">IF(Y30="","",IFERROR(INDEX(W15:W23,MATCH(A30,A15:A23,0))*IF(Y30&lt;=1.6,0.5,IF(Y30&lt;=2.3,0.75,1)),""))</f>
        <v/>
      </c>
      <c r="AF30" s="22"/>
      <c r="AG30" s="22"/>
      <c r="AH30" s="24" t="str">
        <f aca="false">IF(AB30="","",IF(AB30="Inadecuado","No","Sí"))</f>
        <v/>
      </c>
      <c r="AI30" s="24"/>
      <c r="AJ30" s="24"/>
    </row>
    <row r="31" customFormat="false" ht="19.5" hidden="false" customHeight="true" outlineLevel="0" collapsed="false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5" t="str">
        <f aca="false">IF(COUNT(M31:W31)=6,ROUND(M31*0.3+O31*0.25+Q31*0.25+S31*0.1+U31*0.05+W31*0.05,1),"")</f>
        <v/>
      </c>
      <c r="Z31" s="25"/>
      <c r="AA31" s="25"/>
      <c r="AB31" s="26" t="str">
        <f aca="false">IF(Y31="","",IF(Y31&lt;=1.6,"Adecuado",IF(Y31&lt;=2.3,"Parcial","Inadecuado")))</f>
        <v/>
      </c>
      <c r="AC31" s="26"/>
      <c r="AD31" s="26"/>
      <c r="AE31" s="25" t="str">
        <f aca="false">IF(Y31="","",IFERROR(INDEX(W15:W23,MATCH(A31,A15:A23,0))*IF(Y31&lt;=1.6,0.5,IF(Y31&lt;=2.3,0.75,1)),""))</f>
        <v/>
      </c>
      <c r="AF31" s="25"/>
      <c r="AG31" s="25"/>
      <c r="AH31" s="27" t="str">
        <f aca="false">IF(AB31="","",IF(AB31="Inadecuado","No","Sí"))</f>
        <v/>
      </c>
      <c r="AI31" s="27"/>
      <c r="AJ31" s="27"/>
    </row>
    <row r="32" customFormat="false" ht="19.5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22" t="str">
        <f aca="false">IF(COUNT(M32:W32)=6,ROUND(M32*0.3+O32*0.25+Q32*0.25+S32*0.1+U32*0.05+W32*0.05,1),"")</f>
        <v/>
      </c>
      <c r="Z32" s="22"/>
      <c r="AA32" s="22"/>
      <c r="AB32" s="23" t="str">
        <f aca="false">IF(Y32="","",IF(Y32&lt;=1.6,"Adecuado",IF(Y32&lt;=2.3,"Parcial","Inadecuado")))</f>
        <v/>
      </c>
      <c r="AC32" s="23"/>
      <c r="AD32" s="23"/>
      <c r="AE32" s="22" t="str">
        <f aca="false">IF(Y32="","",IFERROR(INDEX(W15:W23,MATCH(A32,A15:A23,0))*IF(Y32&lt;=1.6,0.5,IF(Y32&lt;=2.3,0.75,1)),""))</f>
        <v/>
      </c>
      <c r="AF32" s="22"/>
      <c r="AG32" s="22"/>
      <c r="AH32" s="24" t="str">
        <f aca="false">IF(AB32="","",IF(AB32="Inadecuado","No","Sí"))</f>
        <v/>
      </c>
      <c r="AI32" s="24"/>
      <c r="AJ32" s="24"/>
    </row>
    <row r="33" customFormat="false" ht="19.5" hidden="false" customHeight="true" outlineLevel="0" collapsed="false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5" t="str">
        <f aca="false">IF(COUNT(M33:W33)=6,ROUND(M33*0.3+O33*0.25+Q33*0.25+S33*0.1+U33*0.05+W33*0.05,1),"")</f>
        <v/>
      </c>
      <c r="Z33" s="25"/>
      <c r="AA33" s="25"/>
      <c r="AB33" s="26" t="str">
        <f aca="false">IF(Y33="","",IF(Y33&lt;=1.6,"Adecuado",IF(Y33&lt;=2.3,"Parcial","Inadecuado")))</f>
        <v/>
      </c>
      <c r="AC33" s="26"/>
      <c r="AD33" s="26"/>
      <c r="AE33" s="25" t="str">
        <f aca="false">IF(Y33="","",IFERROR(INDEX(W15:W23,MATCH(A33,A15:A23,0))*IF(Y33&lt;=1.6,0.5,IF(Y33&lt;=2.3,0.75,1)),""))</f>
        <v/>
      </c>
      <c r="AF33" s="25"/>
      <c r="AG33" s="25"/>
      <c r="AH33" s="27" t="str">
        <f aca="false">IF(AB33="","",IF(AB33="Inadecuado","No","Sí"))</f>
        <v/>
      </c>
      <c r="AI33" s="27"/>
      <c r="AJ33" s="27"/>
    </row>
    <row r="34" customFormat="false" ht="19.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22" t="str">
        <f aca="false">IF(COUNT(M34:W34)=6,ROUND(M34*0.3+O34*0.25+Q34*0.25+S34*0.1+U34*0.05+W34*0.05,1),"")</f>
        <v/>
      </c>
      <c r="Z34" s="22"/>
      <c r="AA34" s="22"/>
      <c r="AB34" s="23" t="str">
        <f aca="false">IF(Y34="","",IF(Y34&lt;=1.6,"Adecuado",IF(Y34&lt;=2.3,"Parcial","Inadecuado")))</f>
        <v/>
      </c>
      <c r="AC34" s="23"/>
      <c r="AD34" s="23"/>
      <c r="AE34" s="22" t="str">
        <f aca="false">IF(Y34="","",IFERROR(INDEX(W15:W23,MATCH(A34,A15:A23,0))*IF(Y34&lt;=1.6,0.5,IF(Y34&lt;=2.3,0.75,1)),""))</f>
        <v/>
      </c>
      <c r="AF34" s="22"/>
      <c r="AG34" s="22"/>
      <c r="AH34" s="24" t="str">
        <f aca="false">IF(AB34="","",IF(AB34="Inadecuado","No","Sí"))</f>
        <v/>
      </c>
      <c r="AI34" s="24"/>
      <c r="AJ34" s="24"/>
    </row>
    <row r="35" customFormat="false" ht="19.5" hidden="false" customHeight="true" outlineLevel="0" collapsed="false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5" t="str">
        <f aca="false">IF(COUNT(M35:W35)=6,ROUND(M35*0.3+O35*0.25+Q35*0.25+S35*0.1+U35*0.05+W35*0.05,1),"")</f>
        <v/>
      </c>
      <c r="Z35" s="25"/>
      <c r="AA35" s="25"/>
      <c r="AB35" s="26" t="str">
        <f aca="false">IF(Y35="","",IF(Y35&lt;=1.6,"Adecuado",IF(Y35&lt;=2.3,"Parcial","Inadecuado")))</f>
        <v/>
      </c>
      <c r="AC35" s="26"/>
      <c r="AD35" s="26"/>
      <c r="AE35" s="25" t="str">
        <f aca="false">IF(Y35="","",IFERROR(INDEX(W15:W23,MATCH(A35,A15:A23,0))*IF(Y35&lt;=1.6,0.5,IF(Y35&lt;=2.3,0.75,1)),""))</f>
        <v/>
      </c>
      <c r="AF35" s="25"/>
      <c r="AG35" s="25"/>
      <c r="AH35" s="27" t="str">
        <f aca="false">IF(AB35="","",IF(AB35="Inadecuado","No","Sí"))</f>
        <v/>
      </c>
      <c r="AI35" s="27"/>
      <c r="AJ35" s="27"/>
    </row>
    <row r="36" customFormat="false" ht="19.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22" t="str">
        <f aca="false">IF(COUNT(M36:W36)=6,ROUND(M36*0.3+O36*0.25+Q36*0.25+S36*0.1+U36*0.05+W36*0.05,1),"")</f>
        <v/>
      </c>
      <c r="Z36" s="22"/>
      <c r="AA36" s="22"/>
      <c r="AB36" s="23" t="str">
        <f aca="false">IF(Y36="","",IF(Y36&lt;=1.6,"Adecuado",IF(Y36&lt;=2.3,"Parcial","Inadecuado")))</f>
        <v/>
      </c>
      <c r="AC36" s="23"/>
      <c r="AD36" s="23"/>
      <c r="AE36" s="22" t="str">
        <f aca="false">IF(Y36="","",IFERROR(INDEX(W15:W23,MATCH(A36,A15:A23,0))*IF(Y36&lt;=1.6,0.5,IF(Y36&lt;=2.3,0.75,1)),""))</f>
        <v/>
      </c>
      <c r="AF36" s="22"/>
      <c r="AG36" s="22"/>
      <c r="AH36" s="24" t="str">
        <f aca="false">IF(AB36="","",IF(AB36="Inadecuado","No","Sí"))</f>
        <v/>
      </c>
      <c r="AI36" s="24"/>
      <c r="AJ36" s="24"/>
    </row>
    <row r="38" customFormat="false" ht="21.75" hidden="false" customHeight="true" outlineLevel="0" collapsed="false">
      <c r="A38" s="11" t="s">
        <v>41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customFormat="false" ht="19.5" hidden="false" customHeight="true" outlineLevel="0" collapsed="false">
      <c r="A39" s="12" t="s">
        <v>42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 t="s">
        <v>37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 t="s">
        <v>43</v>
      </c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19.5" hidden="false" customHeight="true" outlineLevel="0" collapsed="false">
      <c r="A40" s="14" t="s">
        <v>44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 t="s">
        <v>45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 t="s">
        <v>46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customFormat="false" ht="31.5" hidden="false" customHeight="true" outlineLevel="0" collapsed="false">
      <c r="A41" s="18" t="s">
        <v>47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 t="s">
        <v>48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 t="s">
        <v>49</v>
      </c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customFormat="false" ht="19.5" hidden="false" customHeight="true" outlineLevel="0" collapsed="false">
      <c r="A42" s="14" t="s">
        <v>50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 t="s">
        <v>51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 t="s">
        <v>52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4" customFormat="false" ht="21.75" hidden="false" customHeight="true" outlineLevel="0" collapsed="false">
      <c r="A44" s="11" t="s">
        <v>53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customFormat="false" ht="51" hidden="false" customHeight="true" outlineLevel="0" collapsed="false">
      <c r="A45" s="28" t="s">
        <v>54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7" customFormat="false" ht="51" hidden="false" customHeight="true" outlineLevel="0" collapsed="false">
      <c r="A47" s="28" t="s">
        <v>55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</sheetData>
  <mergeCells count="23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I14"/>
    <mergeCell ref="J14:R14"/>
    <mergeCell ref="S14:T14"/>
    <mergeCell ref="U14:V14"/>
    <mergeCell ref="W14:Y14"/>
    <mergeCell ref="Z14:AB14"/>
    <mergeCell ref="AC14:AJ14"/>
    <mergeCell ref="A15:B15"/>
    <mergeCell ref="C15:I15"/>
    <mergeCell ref="J15:R15"/>
    <mergeCell ref="S15:T15"/>
    <mergeCell ref="U15:V15"/>
    <mergeCell ref="W15:Y15"/>
    <mergeCell ref="Z15:AB15"/>
    <mergeCell ref="AC15:AJ15"/>
    <mergeCell ref="A16:B16"/>
    <mergeCell ref="C16:I16"/>
    <mergeCell ref="J16:R16"/>
    <mergeCell ref="S16:T16"/>
    <mergeCell ref="U16:V16"/>
    <mergeCell ref="W16:Y16"/>
    <mergeCell ref="Z16:AB16"/>
    <mergeCell ref="AC16:AJ16"/>
    <mergeCell ref="A17:B17"/>
    <mergeCell ref="C17:I17"/>
    <mergeCell ref="J17:R17"/>
    <mergeCell ref="S17:T17"/>
    <mergeCell ref="U17:V17"/>
    <mergeCell ref="W17:Y17"/>
    <mergeCell ref="Z17:AB17"/>
    <mergeCell ref="AC17:AJ17"/>
    <mergeCell ref="A18:B18"/>
    <mergeCell ref="C18:I18"/>
    <mergeCell ref="J18:R18"/>
    <mergeCell ref="S18:T18"/>
    <mergeCell ref="U18:V18"/>
    <mergeCell ref="W18:Y18"/>
    <mergeCell ref="Z18:AB18"/>
    <mergeCell ref="AC18:AJ18"/>
    <mergeCell ref="A19:B19"/>
    <mergeCell ref="C19:I19"/>
    <mergeCell ref="J19:R19"/>
    <mergeCell ref="S19:T19"/>
    <mergeCell ref="U19:V19"/>
    <mergeCell ref="W19:Y19"/>
    <mergeCell ref="Z19:AB19"/>
    <mergeCell ref="AC19:AJ19"/>
    <mergeCell ref="A20:B20"/>
    <mergeCell ref="C20:I20"/>
    <mergeCell ref="J20:R20"/>
    <mergeCell ref="S20:T20"/>
    <mergeCell ref="U20:V20"/>
    <mergeCell ref="W20:Y20"/>
    <mergeCell ref="Z20:AB20"/>
    <mergeCell ref="AC20:AJ20"/>
    <mergeCell ref="A21:B21"/>
    <mergeCell ref="C21:I21"/>
    <mergeCell ref="J21:R21"/>
    <mergeCell ref="S21:T21"/>
    <mergeCell ref="U21:V21"/>
    <mergeCell ref="W21:Y21"/>
    <mergeCell ref="Z21:AB21"/>
    <mergeCell ref="AC21:AJ21"/>
    <mergeCell ref="A22:B22"/>
    <mergeCell ref="C22:I22"/>
    <mergeCell ref="J22:R22"/>
    <mergeCell ref="S22:T22"/>
    <mergeCell ref="U22:V22"/>
    <mergeCell ref="W22:Y22"/>
    <mergeCell ref="Z22:AB22"/>
    <mergeCell ref="AC22:AJ22"/>
    <mergeCell ref="A23:B23"/>
    <mergeCell ref="C23:I23"/>
    <mergeCell ref="J23:R23"/>
    <mergeCell ref="S23:T23"/>
    <mergeCell ref="U23:V23"/>
    <mergeCell ref="W23:Y23"/>
    <mergeCell ref="Z23:AB23"/>
    <mergeCell ref="AC23:AJ23"/>
    <mergeCell ref="A25:AJ25"/>
    <mergeCell ref="A26:AJ26"/>
    <mergeCell ref="A27:B27"/>
    <mergeCell ref="C27:L27"/>
    <mergeCell ref="M27:N27"/>
    <mergeCell ref="O27:P27"/>
    <mergeCell ref="Q27:R27"/>
    <mergeCell ref="S27:T27"/>
    <mergeCell ref="U27:V27"/>
    <mergeCell ref="W27:X27"/>
    <mergeCell ref="Y27:AA27"/>
    <mergeCell ref="AB27:AD27"/>
    <mergeCell ref="AE27:AG27"/>
    <mergeCell ref="AH27:AJ27"/>
    <mergeCell ref="A28:B28"/>
    <mergeCell ref="C28:L28"/>
    <mergeCell ref="M28:N28"/>
    <mergeCell ref="O28:P28"/>
    <mergeCell ref="Q28:R28"/>
    <mergeCell ref="S28:T28"/>
    <mergeCell ref="U28:V28"/>
    <mergeCell ref="W28:X28"/>
    <mergeCell ref="Y28:AA28"/>
    <mergeCell ref="AB28:AD28"/>
    <mergeCell ref="AE28:AG28"/>
    <mergeCell ref="AH28:AJ28"/>
    <mergeCell ref="A29:B29"/>
    <mergeCell ref="C29:L29"/>
    <mergeCell ref="M29:N29"/>
    <mergeCell ref="O29:P29"/>
    <mergeCell ref="Q29:R29"/>
    <mergeCell ref="S29:T29"/>
    <mergeCell ref="U29:V29"/>
    <mergeCell ref="W29:X29"/>
    <mergeCell ref="Y29:AA29"/>
    <mergeCell ref="AB29:AD29"/>
    <mergeCell ref="AE29:AG29"/>
    <mergeCell ref="AH29:AJ29"/>
    <mergeCell ref="A30:B30"/>
    <mergeCell ref="C30:L30"/>
    <mergeCell ref="M30:N30"/>
    <mergeCell ref="O30:P30"/>
    <mergeCell ref="Q30:R30"/>
    <mergeCell ref="S30:T30"/>
    <mergeCell ref="U30:V30"/>
    <mergeCell ref="W30:X30"/>
    <mergeCell ref="Y30:AA30"/>
    <mergeCell ref="AB30:AD30"/>
    <mergeCell ref="AE30:AG30"/>
    <mergeCell ref="AH30:AJ30"/>
    <mergeCell ref="A31:B31"/>
    <mergeCell ref="C31:L31"/>
    <mergeCell ref="M31:N31"/>
    <mergeCell ref="O31:P31"/>
    <mergeCell ref="Q31:R31"/>
    <mergeCell ref="S31:T31"/>
    <mergeCell ref="U31:V31"/>
    <mergeCell ref="W31:X31"/>
    <mergeCell ref="Y31:AA31"/>
    <mergeCell ref="AB31:AD31"/>
    <mergeCell ref="AE31:AG31"/>
    <mergeCell ref="AH31:AJ31"/>
    <mergeCell ref="A32:B32"/>
    <mergeCell ref="C32:L32"/>
    <mergeCell ref="M32:N32"/>
    <mergeCell ref="O32:P32"/>
    <mergeCell ref="Q32:R32"/>
    <mergeCell ref="S32:T32"/>
    <mergeCell ref="U32:V32"/>
    <mergeCell ref="W32:X32"/>
    <mergeCell ref="Y32:AA32"/>
    <mergeCell ref="AB32:AD32"/>
    <mergeCell ref="AE32:AG32"/>
    <mergeCell ref="AH32:AJ32"/>
    <mergeCell ref="A33:B33"/>
    <mergeCell ref="C33:L33"/>
    <mergeCell ref="M33:N33"/>
    <mergeCell ref="O33:P33"/>
    <mergeCell ref="Q33:R33"/>
    <mergeCell ref="S33:T33"/>
    <mergeCell ref="U33:V33"/>
    <mergeCell ref="W33:X33"/>
    <mergeCell ref="Y33:AA33"/>
    <mergeCell ref="AB33:AD33"/>
    <mergeCell ref="AE33:AG33"/>
    <mergeCell ref="AH33:AJ33"/>
    <mergeCell ref="A34:B34"/>
    <mergeCell ref="C34:L34"/>
    <mergeCell ref="M34:N34"/>
    <mergeCell ref="O34:P34"/>
    <mergeCell ref="Q34:R34"/>
    <mergeCell ref="S34:T34"/>
    <mergeCell ref="U34:V34"/>
    <mergeCell ref="W34:X34"/>
    <mergeCell ref="Y34:AA34"/>
    <mergeCell ref="AB34:AD34"/>
    <mergeCell ref="AE34:AG34"/>
    <mergeCell ref="AH34:AJ34"/>
    <mergeCell ref="A35:B35"/>
    <mergeCell ref="C35:L35"/>
    <mergeCell ref="M35:N35"/>
    <mergeCell ref="O35:P35"/>
    <mergeCell ref="Q35:R35"/>
    <mergeCell ref="S35:T35"/>
    <mergeCell ref="U35:V35"/>
    <mergeCell ref="W35:X35"/>
    <mergeCell ref="Y35:AA35"/>
    <mergeCell ref="AB35:AD35"/>
    <mergeCell ref="AE35:AG35"/>
    <mergeCell ref="AH35:AJ35"/>
    <mergeCell ref="A36:B36"/>
    <mergeCell ref="C36:L36"/>
    <mergeCell ref="M36:N36"/>
    <mergeCell ref="O36:P36"/>
    <mergeCell ref="Q36:R36"/>
    <mergeCell ref="S36:T36"/>
    <mergeCell ref="U36:V36"/>
    <mergeCell ref="W36:X36"/>
    <mergeCell ref="Y36:AA36"/>
    <mergeCell ref="AB36:AD36"/>
    <mergeCell ref="AE36:AG36"/>
    <mergeCell ref="AH36:AJ36"/>
    <mergeCell ref="A38:AJ38"/>
    <mergeCell ref="A39:L39"/>
    <mergeCell ref="M39:X39"/>
    <mergeCell ref="Y39:AJ39"/>
    <mergeCell ref="A40:L40"/>
    <mergeCell ref="M40:X40"/>
    <mergeCell ref="Y40:AJ40"/>
    <mergeCell ref="A41:L41"/>
    <mergeCell ref="M41:X41"/>
    <mergeCell ref="Y41:AJ41"/>
    <mergeCell ref="A42:L42"/>
    <mergeCell ref="M42:X42"/>
    <mergeCell ref="Y42:AJ42"/>
    <mergeCell ref="A44:AJ44"/>
    <mergeCell ref="A45:AJ45"/>
    <mergeCell ref="A47:AJ47"/>
  </mergeCells>
  <conditionalFormatting sqref="W15:W23">
    <cfRule type="cellIs" priority="2" operator="lessThan" aboveAverage="0" equalAverage="0" bottom="0" percent="0" rank="0" text="" dxfId="0">
      <formula>3</formula>
    </cfRule>
    <cfRule type="cellIs" priority="3" operator="between" aboveAverage="0" equalAverage="0" bottom="0" percent="0" rank="0" text="" dxfId="1">
      <formula>3</formula>
      <formula>5.9999</formula>
    </cfRule>
    <cfRule type="cellIs" priority="4" operator="greaterThanOrEqual" aboveAverage="0" equalAverage="0" bottom="0" percent="0" rank="0" text="" dxfId="2">
      <formula>6</formula>
    </cfRule>
  </conditionalFormatting>
  <conditionalFormatting sqref="AE28:AE36">
    <cfRule type="cellIs" priority="5" operator="lessThan" aboveAverage="0" equalAverage="0" bottom="0" percent="0" rank="0" text="" dxfId="0">
      <formula>3</formula>
    </cfRule>
    <cfRule type="cellIs" priority="6" operator="between" aboveAverage="0" equalAverage="0" bottom="0" percent="0" rank="0" text="" dxfId="1">
      <formula>3</formula>
      <formula>5.9999</formula>
    </cfRule>
    <cfRule type="cellIs" priority="7" operator="greaterThanOrEqual" aboveAverage="0" equalAverage="0" bottom="0" percent="0" rank="0" text="" dxfId="2">
      <formula>6</formula>
    </cfRule>
  </conditionalFormatting>
  <dataValidations count="8">
    <dataValidation allowBlank="true" error="Escriba un número entero entre 1 y 3" errorStyle="stop" operator="between" showDropDown="false" showErrorMessage="true" showInputMessage="false" sqref="S15:S23 U15:U23" type="whole">
      <formula1>1</formula1>
      <formula2>3</formula2>
    </dataValidation>
    <dataValidation allowBlank="true" errorStyle="stop" operator="between" showDropDown="false" showErrorMessage="false" showInputMessage="false" sqref="Z15:Z23" type="list">
      <formula1>"Sí,No"</formula1>
      <formula2>0</formula2>
    </dataValidation>
    <dataValidation allowBlank="true" errorStyle="stop" operator="between" showDropDown="false" showErrorMessage="false" showInputMessage="false" sqref="M28:M36" type="list">
      <formula1>"1,2,3"</formula1>
      <formula2>0</formula2>
    </dataValidation>
    <dataValidation allowBlank="true" errorStyle="stop" operator="between" showDropDown="false" showErrorMessage="false" showInputMessage="false" sqref="O28:O36" type="list">
      <formula1>"1,2,3"</formula1>
      <formula2>0</formula2>
    </dataValidation>
    <dataValidation allowBlank="true" errorStyle="stop" operator="between" showDropDown="false" showErrorMessage="false" showInputMessage="false" sqref="Q28:Q36" type="list">
      <formula1>"1,2,3"</formula1>
      <formula2>0</formula2>
    </dataValidation>
    <dataValidation allowBlank="true" errorStyle="stop" operator="between" showDropDown="false" showErrorMessage="false" showInputMessage="false" sqref="S28:S36" type="list">
      <formula1>"1,2,3"</formula1>
      <formula2>0</formula2>
    </dataValidation>
    <dataValidation allowBlank="true" errorStyle="stop" operator="between" showDropDown="false" showErrorMessage="false" showInputMessage="false" sqref="U28:U36" type="list">
      <formula1>"1,2,3"</formula1>
      <formula2>0</formula2>
    </dataValidation>
    <dataValidation allowBlank="true" errorStyle="stop" operator="between" showDropDown="false" showErrorMessage="false" showInputMessage="false" sqref="W28:W36" type="list">
      <formula1>"1,2,3"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9" t="s">
        <v>56</v>
      </c>
    </row>
    <row r="4" customFormat="false" ht="30" hidden="false" customHeight="true" outlineLevel="0" collapsed="false">
      <c r="B4" s="30" t="s">
        <v>57</v>
      </c>
      <c r="C4" s="31" t="s">
        <v>58</v>
      </c>
    </row>
    <row r="5" customFormat="false" ht="30" hidden="false" customHeight="true" outlineLevel="0" collapsed="false">
      <c r="B5" s="32" t="s">
        <v>59</v>
      </c>
      <c r="C5" s="31" t="s">
        <v>60</v>
      </c>
    </row>
    <row r="6" customFormat="false" ht="30" hidden="false" customHeight="true" outlineLevel="0" collapsed="false">
      <c r="B6" s="33" t="s">
        <v>61</v>
      </c>
      <c r="C6" s="31" t="s">
        <v>62</v>
      </c>
    </row>
    <row r="7" customFormat="false" ht="30" hidden="false" customHeight="true" outlineLevel="0" collapsed="false">
      <c r="B7" s="34" t="s">
        <v>63</v>
      </c>
      <c r="C7" s="31" t="s">
        <v>64</v>
      </c>
    </row>
    <row r="8" customFormat="false" ht="30" hidden="false" customHeight="true" outlineLevel="0" collapsed="false">
      <c r="B8" s="33" t="s">
        <v>65</v>
      </c>
      <c r="C8" s="31" t="s">
        <v>66</v>
      </c>
    </row>
    <row r="9" customFormat="false" ht="30" hidden="false" customHeight="true" outlineLevel="0" collapsed="false">
      <c r="B9" s="33" t="s">
        <v>67</v>
      </c>
      <c r="C9" s="31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